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j ve KDV" state="visible" r:id="rId4"/>
  </sheets>
  <calcPr calcId="171027" fullCalcOnLoad="1"/>
</workbook>
</file>

<file path=xl/sharedStrings.xml><?xml version="1.0" encoding="utf-8"?>
<sst xmlns="http://schemas.openxmlformats.org/spreadsheetml/2006/main" count="29" uniqueCount="29">
  <si>
    <t>Parça başı net marj ve ödenecek KDV</t>
  </si>
  <si>
    <t>Örnek: bir fren balatası takımı. Satış ve giderler KDV dahil, alış KDV hariç yazılır. Kâr KDV hariç hesaplanır.</t>
  </si>
  <si>
    <t>GİRDİLER</t>
  </si>
  <si>
    <t>Alış fiyatı (KDV hariç)</t>
  </si>
  <si>
    <t>toptancı faturasındaki matrah</t>
  </si>
  <si>
    <t>Satış fiyatı (KDV dahil)</t>
  </si>
  <si>
    <t>müşterinin ödediği</t>
  </si>
  <si>
    <t>KDV oranı (%)</t>
  </si>
  <si>
    <t>oto yedek parça I ve II sayılı listelerde yok: %20 (7346 sayılı CK)</t>
  </si>
  <si>
    <t>Satış kanalı komisyonu (%)</t>
  </si>
  <si>
    <t>pazaryeri sözleşmendeki kategori oranı; kendi sitende 0</t>
  </si>
  <si>
    <t>Ödeme kesintisi (%)</t>
  </si>
  <si>
    <t>sanal POS / ödeme kuruluşu</t>
  </si>
  <si>
    <t>Kargo faturası (KDV dahil)</t>
  </si>
  <si>
    <t>desi = en × boy × yükseklik / 3000; ağırlıkla büyüğü (Aras Kargo)</t>
  </si>
  <si>
    <t>Hedef marj (%)</t>
  </si>
  <si>
    <t>fiyat bulucu için</t>
  </si>
  <si>
    <t>SONUÇ (formül, değiştirme)</t>
  </si>
  <si>
    <t>Satış (KDV hariç)</t>
  </si>
  <si>
    <t>Komisyon + ödeme + kargo (KDV hariç)</t>
  </si>
  <si>
    <t>Net kâr</t>
  </si>
  <si>
    <t>Marj (kâr ÷ KDV hariç satış)</t>
  </si>
  <si>
    <t>Kâr oranı (kâr ÷ alış)</t>
  </si>
  <si>
    <t>Hesaplanan KDV (satıştan)</t>
  </si>
  <si>
    <t>İndirilecek KDV (alış + giderler)</t>
  </si>
  <si>
    <t>Bu satıştan ödenecek KDV</t>
  </si>
  <si>
    <t>KDV beyannamesinde dönem toplamı üzerinden</t>
  </si>
  <si>
    <t>Hedef marj için satış fiyatı (KDV dahil)</t>
  </si>
  <si>
    <t>Heysengo rehberi · heysengo.com/rehber · 20.10.2026. Sarı hücreler senin girdin; örnek değerler piyasa fiyatı değildir.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</si>
</sst>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₺&quot;"/>
    <numFmt numFmtId="165" formatCode="#,##0.###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  <font>
      <i/>
      <color rgb="FF777777"/>
      <sz val="9"/>
    </font>
  </fonts>
  <fills count="4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2" borderId="0" xfId="0" applyNumberFormat="1" applyFill="1"/>
    <xf numFmtId="165" fontId="0" fillId="2" borderId="0" xfId="0" applyNumberFormat="1" applyFill="1"/>
    <xf numFmtId="164" fontId="0" fillId="3" borderId="0" xfId="0" applyNumberFormat="1" applyFill="1"/>
    <xf numFmtId="10" fontId="0" fillId="3" borderId="0" xfId="0" applyNumberForma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FormatPr defaultRowHeight="15" outlineLevelRow="0" outlineLevelCol="0" x14ac:dyDescent="55"/>
  <cols>
    <col min="1" max="1" width="46" customWidth="1"/>
    <col min="2" max="2" width="18" customWidth="1"/>
    <col min="3" max="3" width="5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3" x14ac:dyDescent="0.25">
      <c r="A5" t="s">
        <v>3</v>
      </c>
      <c r="B5" s="4">
        <v>1000</v>
      </c>
      <c r="C5" t="s">
        <v>4</v>
      </c>
    </row>
    <row r="6" spans="1:3" x14ac:dyDescent="0.25">
      <c r="A6" t="s">
        <v>5</v>
      </c>
      <c r="B6" s="4">
        <v>1800</v>
      </c>
      <c r="C6" t="s">
        <v>6</v>
      </c>
    </row>
    <row r="7" spans="1:3" x14ac:dyDescent="0.25">
      <c r="A7" t="s">
        <v>7</v>
      </c>
      <c r="B7" s="5">
        <v>20</v>
      </c>
      <c r="C7" t="s">
        <v>8</v>
      </c>
    </row>
    <row r="8" spans="1:3" x14ac:dyDescent="0.25">
      <c r="A8" t="s">
        <v>9</v>
      </c>
      <c r="B8" s="5">
        <v>15</v>
      </c>
      <c r="C8" t="s">
        <v>10</v>
      </c>
    </row>
    <row r="9" spans="1:3" x14ac:dyDescent="0.25">
      <c r="A9" t="s">
        <v>11</v>
      </c>
      <c r="B9" s="5">
        <v>0</v>
      </c>
      <c r="C9" t="s">
        <v>12</v>
      </c>
    </row>
    <row r="10" spans="1:3" x14ac:dyDescent="0.25">
      <c r="A10" t="s">
        <v>13</v>
      </c>
      <c r="B10" s="4">
        <v>120</v>
      </c>
      <c r="C10" t="s">
        <v>14</v>
      </c>
    </row>
    <row r="11" spans="1:3" x14ac:dyDescent="0.25">
      <c r="A11" t="s">
        <v>15</v>
      </c>
      <c r="B11" s="5">
        <v>20</v>
      </c>
      <c r="C11" t="s">
        <v>16</v>
      </c>
    </row>
    <row r="13" spans="1:1" x14ac:dyDescent="0.25">
      <c r="A13" s="3" t="s">
        <v>17</v>
      </c>
    </row>
    <row r="14" spans="1:2" x14ac:dyDescent="0.25">
      <c r="A14" t="s">
        <v>18</v>
      </c>
      <c r="B14" s="6">
        <f>B6/(1+B7/100)</f>
        <v>1500</v>
      </c>
    </row>
    <row r="15" spans="1:2" x14ac:dyDescent="0.25">
      <c r="A15" t="s">
        <v>19</v>
      </c>
      <c r="B15" s="6">
        <f>(B6*(B8+B9)/100+B10)/(1+B7/100)</f>
        <v>325</v>
      </c>
    </row>
    <row r="16" spans="1:2" x14ac:dyDescent="0.25">
      <c r="A16" t="s">
        <v>20</v>
      </c>
      <c r="B16" s="6">
        <f>B14-B5-B15</f>
        <v>175</v>
      </c>
    </row>
    <row r="17" spans="1:2" x14ac:dyDescent="0.25">
      <c r="A17" t="s">
        <v>21</v>
      </c>
      <c r="B17" s="7">
        <f>B16/B14</f>
        <v>0.1167</v>
      </c>
    </row>
    <row r="18" spans="1:2" x14ac:dyDescent="0.25">
      <c r="A18" t="s">
        <v>22</v>
      </c>
      <c r="B18" s="7">
        <f>B16/B5</f>
        <v>0.175</v>
      </c>
    </row>
    <row r="19" spans="1:2" x14ac:dyDescent="0.25">
      <c r="A19" t="s">
        <v>23</v>
      </c>
      <c r="B19" s="6">
        <f>B6-B14</f>
        <v>300</v>
      </c>
    </row>
    <row r="20" spans="1:2" x14ac:dyDescent="0.25">
      <c r="A20" t="s">
        <v>24</v>
      </c>
      <c r="B20" s="6">
        <f>B5*B7/100+(B6*(B8+B9)/100+B10)-B15</f>
        <v>265</v>
      </c>
    </row>
    <row r="21" spans="1:3" x14ac:dyDescent="0.25">
      <c r="A21" t="s">
        <v>25</v>
      </c>
      <c r="B21" s="6">
        <f>B19-B20</f>
        <v>35</v>
      </c>
      <c r="C21" t="s">
        <v>26</v>
      </c>
    </row>
    <row r="22" spans="1:2" x14ac:dyDescent="0.25">
      <c r="A22" t="s">
        <v>27</v>
      </c>
      <c r="B22" s="6">
        <f>IF(1-(B8+B9+B11)/100&lt;=0,"ulaşılamaz",ROUND((B5+B10/(1+B7/100))/(1-(B8+B9+B11)/100)*(1+B7/100),2))</f>
        <v>2030.77</v>
      </c>
    </row>
    <row r="24" spans="1:1" x14ac:dyDescent="0.25">
      <c r="A24" s="8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Marj ve KDV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Heysengo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